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6753021515\Desktop\"/>
    </mc:Choice>
  </mc:AlternateContent>
  <bookViews>
    <workbookView xWindow="240" yWindow="90" windowWidth="11715" windowHeight="9120" firstSheet="1" activeTab="1"/>
  </bookViews>
  <sheets>
    <sheet name="1.1 - DOR - EXECUÇÃO FUB" sheetId="1" state="hidden" r:id="rId1"/>
    <sheet name="1.1 - DOR - EXECUÇÃO FUB (2)" sheetId="2" r:id="rId2"/>
  </sheets>
  <calcPr calcId="162913"/>
</workbook>
</file>

<file path=xl/calcChain.xml><?xml version="1.0" encoding="utf-8"?>
<calcChain xmlns="http://schemas.openxmlformats.org/spreadsheetml/2006/main">
  <c r="V25" i="1" l="1"/>
  <c r="X25" i="1" s="1"/>
  <c r="W24" i="1"/>
  <c r="X24" i="1" s="1"/>
  <c r="V24" i="1"/>
  <c r="W23" i="1"/>
  <c r="V23" i="1"/>
  <c r="V22" i="1"/>
  <c r="X22" i="1"/>
  <c r="J19" i="2"/>
  <c r="J18" i="2"/>
  <c r="J17" i="2"/>
  <c r="J16" i="2"/>
  <c r="G19" i="2"/>
  <c r="G18" i="2"/>
  <c r="G17" i="2"/>
  <c r="G16" i="2"/>
  <c r="D19" i="2"/>
  <c r="D18" i="2"/>
  <c r="D17" i="2"/>
  <c r="D16" i="2"/>
  <c r="J10" i="2"/>
  <c r="J9" i="2"/>
  <c r="J8" i="2"/>
  <c r="J7" i="2"/>
  <c r="G10" i="2"/>
  <c r="G9" i="2"/>
  <c r="G8" i="2"/>
  <c r="G7" i="2"/>
  <c r="D8" i="2"/>
  <c r="D9" i="2"/>
  <c r="D10" i="2"/>
  <c r="D7" i="2"/>
  <c r="C11" i="2"/>
  <c r="E11" i="2"/>
  <c r="F11" i="2"/>
  <c r="H11" i="2"/>
  <c r="I11" i="2"/>
  <c r="B20" i="2"/>
  <c r="C20" i="2"/>
  <c r="E20" i="2"/>
  <c r="F20" i="2"/>
  <c r="H20" i="2"/>
  <c r="I20" i="2"/>
  <c r="B11" i="2"/>
  <c r="G20" i="2" l="1"/>
  <c r="D20" i="2"/>
  <c r="G11" i="2"/>
  <c r="J11" i="2"/>
  <c r="X23" i="1"/>
  <c r="X26" i="1" s="1"/>
  <c r="V26" i="1"/>
  <c r="D11" i="2"/>
  <c r="W26" i="1"/>
  <c r="J20" i="2"/>
</calcChain>
</file>

<file path=xl/sharedStrings.xml><?xml version="1.0" encoding="utf-8"?>
<sst xmlns="http://schemas.openxmlformats.org/spreadsheetml/2006/main" count="122" uniqueCount="55">
  <si>
    <t>1.1 - DOR - EXECUÇÃO FUB</t>
  </si>
  <si>
    <t>Unidade Orçamentária</t>
  </si>
  <si>
    <t>Resultado Lei</t>
  </si>
  <si>
    <t>Item Informação</t>
  </si>
  <si>
    <t>9</t>
  </si>
  <si>
    <t>Total</t>
  </si>
  <si>
    <t>DOTACAO INICIAL</t>
  </si>
  <si>
    <t/>
  </si>
  <si>
    <t>Mês Lançamento</t>
  </si>
  <si>
    <t>DEZ/2017</t>
  </si>
  <si>
    <t>DEZ/2016</t>
  </si>
  <si>
    <t>DEZ/2015</t>
  </si>
  <si>
    <t>DEZ/2014</t>
  </si>
  <si>
    <t>DEZ/2013</t>
  </si>
  <si>
    <t>Grupo Despesa</t>
  </si>
  <si>
    <t>0100</t>
  </si>
  <si>
    <t>0112</t>
  </si>
  <si>
    <t>0169</t>
  </si>
  <si>
    <t>0188</t>
  </si>
  <si>
    <t>0250</t>
  </si>
  <si>
    <t>0280</t>
  </si>
  <si>
    <t>0650</t>
  </si>
  <si>
    <t>0156</t>
  </si>
  <si>
    <t>0157</t>
  </si>
  <si>
    <t>0900</t>
  </si>
  <si>
    <t>0108</t>
  </si>
  <si>
    <t>0680</t>
  </si>
  <si>
    <t>0312</t>
  </si>
  <si>
    <t>0151</t>
  </si>
  <si>
    <t>26271</t>
  </si>
  <si>
    <t>0</t>
  </si>
  <si>
    <t>FINANCEIRO</t>
  </si>
  <si>
    <t>1</t>
  </si>
  <si>
    <t>PRIMARIO OBRIGATORIO</t>
  </si>
  <si>
    <t>3</t>
  </si>
  <si>
    <t>2</t>
  </si>
  <si>
    <t>PRIMARIO DISCRICIONARIO</t>
  </si>
  <si>
    <t>4</t>
  </si>
  <si>
    <t>6</t>
  </si>
  <si>
    <t>DESPESA DISCRICIONARIA E DECORRENTE DE EMENDA INDIVIDUAL</t>
  </si>
  <si>
    <t>Grupo de Despesa</t>
  </si>
  <si>
    <t>Pessoal e Encargos Sociais</t>
  </si>
  <si>
    <t>Outras Despesas Correntes - ODC</t>
  </si>
  <si>
    <t>Investimento</t>
  </si>
  <si>
    <t>Emendas*</t>
  </si>
  <si>
    <t>Tesouro</t>
  </si>
  <si>
    <t>Próprios</t>
  </si>
  <si>
    <t>PLOA 2018</t>
  </si>
  <si>
    <t>Fonte: Ministério do Planejamento.</t>
  </si>
  <si>
    <t>Histórico das Leis Orçamentárias Anuais - 2013 - 2018</t>
  </si>
  <si>
    <t>LOA 2013</t>
  </si>
  <si>
    <t>LOA 2014</t>
  </si>
  <si>
    <t>LOA 2015</t>
  </si>
  <si>
    <t>LOA 2016</t>
  </si>
  <si>
    <t>LOA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</si>
</sst>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;\(#,##0.00\)"/>
    <numFmt numFmtId="165" formatCode="_-* #,##0_-;\-* #,##0_-;_-* &quot;-&quot;??_-;_-@_-"/>
  </numFmts>
  <fonts count="8" x14ac:knownFonts="1">
    <font>
      <sz val="10"/>
      <color rgb="FF000000"/>
      <name val="Arial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4F7D"/>
      </patternFill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808080"/>
      </bottom>
      <diagonal/>
    </border>
    <border>
      <left style="thin">
        <color rgb="FF808080"/>
      </left>
      <right/>
      <top style="medium">
        <color indexed="64"/>
      </top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thin">
        <color rgb="FF808080"/>
      </bottom>
      <diagonal/>
    </border>
    <border>
      <left style="medium">
        <color indexed="64"/>
      </left>
      <right/>
      <top/>
      <bottom style="thin">
        <color rgb="FF808080"/>
      </bottom>
      <diagonal/>
    </border>
    <border>
      <left style="thin">
        <color rgb="FF808080"/>
      </left>
      <right style="medium">
        <color indexed="64"/>
      </right>
      <top/>
      <bottom style="thin">
        <color rgb="FF80808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C0C0C0"/>
      </left>
      <right/>
      <top/>
      <bottom style="medium">
        <color indexed="64"/>
      </bottom>
      <diagonal/>
    </border>
    <border>
      <left style="thin">
        <color rgb="FFC0C0C0"/>
      </left>
      <right style="medium">
        <color indexed="64"/>
      </right>
      <top/>
      <bottom style="medium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808080"/>
      </left>
      <right style="medium">
        <color indexed="64"/>
      </right>
      <top/>
      <bottom/>
      <diagonal/>
    </border>
    <border>
      <left/>
      <right style="thin">
        <color rgb="FF80808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C0C0C0"/>
      </bottom>
      <diagonal/>
    </border>
    <border>
      <left style="thin">
        <color rgb="FFC0C0C0"/>
      </left>
      <right/>
      <top style="medium">
        <color indexed="64"/>
      </top>
      <bottom style="thin">
        <color rgb="FFC0C0C0"/>
      </bottom>
      <diagonal/>
    </border>
    <border>
      <left/>
      <right style="medium">
        <color indexed="64"/>
      </right>
      <top style="medium">
        <color indexed="64"/>
      </top>
      <bottom style="thin">
        <color rgb="FF808080"/>
      </bottom>
      <diagonal/>
    </border>
    <border>
      <left style="medium">
        <color indexed="64"/>
      </left>
      <right/>
      <top/>
      <bottom style="thin">
        <color rgb="FFC0C0C0"/>
      </bottom>
      <diagonal/>
    </border>
    <border>
      <left/>
      <right style="medium">
        <color indexed="64"/>
      </right>
      <top/>
      <bottom style="thin">
        <color rgb="FF808080"/>
      </bottom>
      <diagonal/>
    </border>
    <border>
      <left style="thin">
        <color rgb="FF808080"/>
      </left>
      <right/>
      <top/>
      <bottom style="medium">
        <color indexed="64"/>
      </bottom>
      <diagonal/>
    </border>
    <border>
      <left style="thin">
        <color rgb="FF80808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vertical="top"/>
    </xf>
    <xf numFmtId="0" fontId="2" fillId="5" borderId="1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4" fontId="3" fillId="2" borderId="8" xfId="0" applyNumberFormat="1" applyFont="1" applyFill="1" applyBorder="1" applyAlignment="1">
      <alignment horizontal="right" vertical="center"/>
    </xf>
    <xf numFmtId="0" fontId="6" fillId="6" borderId="9" xfId="0" applyFont="1" applyFill="1" applyBorder="1" applyAlignment="1">
      <alignment horizontal="center"/>
    </xf>
    <xf numFmtId="0" fontId="0" fillId="0" borderId="0" xfId="0" applyBorder="1"/>
    <xf numFmtId="165" fontId="0" fillId="0" borderId="0" xfId="1" applyNumberFormat="1" applyFont="1" applyBorder="1"/>
    <xf numFmtId="0" fontId="0" fillId="0" borderId="9" xfId="0" applyBorder="1"/>
    <xf numFmtId="165" fontId="0" fillId="0" borderId="9" xfId="1" applyNumberFormat="1" applyFont="1" applyBorder="1"/>
    <xf numFmtId="165" fontId="6" fillId="6" borderId="9" xfId="1" applyNumberFormat="1" applyFont="1" applyFill="1" applyBorder="1"/>
    <xf numFmtId="0" fontId="6" fillId="6" borderId="9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165" fontId="0" fillId="0" borderId="12" xfId="1" applyNumberFormat="1" applyFont="1" applyBorder="1"/>
    <xf numFmtId="165" fontId="6" fillId="6" borderId="11" xfId="1" applyNumberFormat="1" applyFont="1" applyFill="1" applyBorder="1"/>
    <xf numFmtId="0" fontId="6" fillId="6" borderId="13" xfId="0" applyFont="1" applyFill="1" applyBorder="1" applyAlignment="1">
      <alignment horizontal="center"/>
    </xf>
    <xf numFmtId="165" fontId="0" fillId="0" borderId="14" xfId="1" applyNumberFormat="1" applyFont="1" applyBorder="1"/>
    <xf numFmtId="165" fontId="0" fillId="0" borderId="13" xfId="1" applyNumberFormat="1" applyFont="1" applyBorder="1"/>
    <xf numFmtId="165" fontId="6" fillId="6" borderId="13" xfId="1" applyNumberFormat="1" applyFont="1" applyFill="1" applyBorder="1"/>
    <xf numFmtId="0" fontId="6" fillId="6" borderId="10" xfId="0" applyFont="1" applyFill="1" applyBorder="1" applyAlignment="1">
      <alignment horizontal="center"/>
    </xf>
    <xf numFmtId="165" fontId="0" fillId="0" borderId="11" xfId="1" applyNumberFormat="1" applyFont="1" applyBorder="1"/>
    <xf numFmtId="165" fontId="6" fillId="6" borderId="15" xfId="1" applyNumberFormat="1" applyFont="1" applyFill="1" applyBorder="1"/>
    <xf numFmtId="165" fontId="1" fillId="4" borderId="1" xfId="1" applyNumberFormat="1" applyFont="1" applyFill="1" applyBorder="1" applyAlignment="1">
      <alignment horizontal="right" vertical="center"/>
    </xf>
    <xf numFmtId="165" fontId="3" fillId="2" borderId="8" xfId="1" applyNumberFormat="1" applyFont="1" applyFill="1" applyBorder="1" applyAlignment="1">
      <alignment horizontal="right" vertical="center"/>
    </xf>
    <xf numFmtId="0" fontId="2" fillId="5" borderId="16" xfId="0" applyFont="1" applyFill="1" applyBorder="1" applyAlignment="1">
      <alignment horizontal="center"/>
    </xf>
    <xf numFmtId="165" fontId="3" fillId="2" borderId="16" xfId="1" applyNumberFormat="1" applyFont="1" applyFill="1" applyBorder="1" applyAlignment="1">
      <alignment horizontal="right" vertical="center"/>
    </xf>
    <xf numFmtId="165" fontId="1" fillId="4" borderId="21" xfId="1" applyNumberFormat="1" applyFont="1" applyFill="1" applyBorder="1" applyAlignment="1">
      <alignment horizontal="right" vertical="center"/>
    </xf>
    <xf numFmtId="165" fontId="1" fillId="4" borderId="22" xfId="1" applyNumberFormat="1" applyFont="1" applyFill="1" applyBorder="1" applyAlignment="1">
      <alignment horizontal="right" vertical="center"/>
    </xf>
    <xf numFmtId="165" fontId="3" fillId="2" borderId="23" xfId="1" applyNumberFormat="1" applyFont="1" applyFill="1" applyBorder="1" applyAlignment="1">
      <alignment horizontal="right" vertical="center"/>
    </xf>
    <xf numFmtId="165" fontId="3" fillId="2" borderId="24" xfId="1" applyNumberFormat="1" applyFont="1" applyFill="1" applyBorder="1" applyAlignment="1">
      <alignment horizontal="right" vertical="center"/>
    </xf>
    <xf numFmtId="165" fontId="3" fillId="2" borderId="25" xfId="1" applyNumberFormat="1" applyFont="1" applyFill="1" applyBorder="1" applyAlignment="1">
      <alignment horizontal="right" vertical="center"/>
    </xf>
    <xf numFmtId="0" fontId="2" fillId="5" borderId="17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center" wrapText="1"/>
    </xf>
    <xf numFmtId="0" fontId="2" fillId="5" borderId="27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164" fontId="1" fillId="4" borderId="19" xfId="0" applyNumberFormat="1" applyFont="1" applyFill="1" applyBorder="1" applyAlignment="1">
      <alignment horizontal="right" vertical="center"/>
    </xf>
    <xf numFmtId="165" fontId="1" fillId="4" borderId="19" xfId="1" applyNumberFormat="1" applyFont="1" applyFill="1" applyBorder="1" applyAlignment="1">
      <alignment horizontal="right" vertical="center"/>
    </xf>
    <xf numFmtId="165" fontId="1" fillId="4" borderId="18" xfId="1" applyNumberFormat="1" applyFont="1" applyFill="1" applyBorder="1" applyAlignment="1">
      <alignment horizontal="right" vertical="center"/>
    </xf>
    <xf numFmtId="165" fontId="1" fillId="4" borderId="20" xfId="1" applyNumberFormat="1" applyFont="1" applyFill="1" applyBorder="1" applyAlignment="1">
      <alignment horizontal="right" vertical="center"/>
    </xf>
    <xf numFmtId="165" fontId="3" fillId="2" borderId="32" xfId="1" applyNumberFormat="1" applyFont="1" applyFill="1" applyBorder="1" applyAlignment="1">
      <alignment horizontal="right" vertical="center"/>
    </xf>
    <xf numFmtId="165" fontId="3" fillId="2" borderId="34" xfId="1" applyNumberFormat="1" applyFont="1" applyFill="1" applyBorder="1" applyAlignment="1">
      <alignment horizontal="right" vertical="center"/>
    </xf>
    <xf numFmtId="0" fontId="3" fillId="3" borderId="24" xfId="0" applyFont="1" applyFill="1" applyBorder="1" applyAlignment="1">
      <alignment horizontal="left" vertical="center" wrapText="1"/>
    </xf>
    <xf numFmtId="164" fontId="1" fillId="4" borderId="35" xfId="0" applyNumberFormat="1" applyFont="1" applyFill="1" applyBorder="1" applyAlignment="1">
      <alignment horizontal="right" vertical="center"/>
    </xf>
    <xf numFmtId="165" fontId="1" fillId="4" borderId="35" xfId="1" applyNumberFormat="1" applyFont="1" applyFill="1" applyBorder="1" applyAlignment="1">
      <alignment horizontal="right" vertical="center"/>
    </xf>
    <xf numFmtId="165" fontId="1" fillId="4" borderId="23" xfId="1" applyNumberFormat="1" applyFont="1" applyFill="1" applyBorder="1" applyAlignment="1">
      <alignment horizontal="right" vertical="center"/>
    </xf>
    <xf numFmtId="165" fontId="1" fillId="4" borderId="36" xfId="1" applyNumberFormat="1" applyFont="1" applyFill="1" applyBorder="1" applyAlignment="1">
      <alignment horizontal="right" vertical="center"/>
    </xf>
    <xf numFmtId="165" fontId="3" fillId="2" borderId="37" xfId="1" applyNumberFormat="1" applyFont="1" applyFill="1" applyBorder="1" applyAlignment="1">
      <alignment horizontal="right" vertical="center"/>
    </xf>
    <xf numFmtId="0" fontId="3" fillId="3" borderId="38" xfId="0" applyFont="1" applyFill="1" applyBorder="1" applyAlignment="1">
      <alignment horizontal="left" vertical="center" wrapText="1"/>
    </xf>
    <xf numFmtId="164" fontId="1" fillId="4" borderId="17" xfId="0" applyNumberFormat="1" applyFont="1" applyFill="1" applyBorder="1" applyAlignment="1">
      <alignment horizontal="right" vertical="center"/>
    </xf>
    <xf numFmtId="165" fontId="1" fillId="4" borderId="17" xfId="1" applyNumberFormat="1" applyFont="1" applyFill="1" applyBorder="1" applyAlignment="1">
      <alignment horizontal="right" vertical="center"/>
    </xf>
    <xf numFmtId="165" fontId="1" fillId="4" borderId="27" xfId="1" applyNumberFormat="1" applyFont="1" applyFill="1" applyBorder="1" applyAlignment="1">
      <alignment horizontal="right" vertical="center"/>
    </xf>
    <xf numFmtId="165" fontId="1" fillId="4" borderId="28" xfId="1" applyNumberFormat="1" applyFont="1" applyFill="1" applyBorder="1" applyAlignment="1">
      <alignment horizontal="right" vertical="center"/>
    </xf>
    <xf numFmtId="165" fontId="3" fillId="2" borderId="29" xfId="1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7" fillId="0" borderId="0" xfId="0" applyFont="1"/>
    <xf numFmtId="0" fontId="0" fillId="0" borderId="14" xfId="0" applyBorder="1"/>
    <xf numFmtId="0" fontId="0" fillId="0" borderId="13" xfId="0" applyBorder="1"/>
    <xf numFmtId="0" fontId="6" fillId="6" borderId="13" xfId="0" applyFont="1" applyFill="1" applyBorder="1"/>
    <xf numFmtId="0" fontId="6" fillId="6" borderId="1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wrapText="1"/>
    </xf>
    <xf numFmtId="0" fontId="2" fillId="5" borderId="19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horizontal="center" wrapText="1"/>
    </xf>
    <xf numFmtId="0" fontId="6" fillId="6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2638424</xdr:colOff>
      <xdr:row>2</xdr:row>
      <xdr:rowOff>60408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E973155-3E62-4E54-BB54-A55DFAB24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38424" cy="3842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S26"/>
  <sheetViews>
    <sheetView showGridLines="0" workbookViewId="0">
      <selection activeCell="V22" sqref="V22:W25"/>
    </sheetView>
  </sheetViews>
  <sheetFormatPr defaultRowHeight="12.75" x14ac:dyDescent="0.2"/>
  <cols>
    <col min="2" max="2" width="2.140625" bestFit="1" customWidth="1"/>
    <col min="3" max="3" width="14.140625" customWidth="1"/>
    <col min="5" max="5" width="14.28515625" hidden="1" customWidth="1"/>
    <col min="6" max="6" width="17.28515625" hidden="1" customWidth="1"/>
    <col min="7" max="7" width="15.42578125" hidden="1" customWidth="1"/>
    <col min="8" max="8" width="13.140625" hidden="1" customWidth="1"/>
    <col min="9" max="10" width="14.28515625" hidden="1" customWidth="1"/>
    <col min="11" max="11" width="6.7109375" hidden="1" customWidth="1"/>
    <col min="12" max="12" width="14.28515625" hidden="1" customWidth="1"/>
    <col min="13" max="13" width="17.28515625" hidden="1" customWidth="1"/>
    <col min="14" max="14" width="15.42578125" hidden="1" customWidth="1"/>
    <col min="15" max="15" width="5.5703125" hidden="1" customWidth="1"/>
    <col min="16" max="17" width="15.42578125" hidden="1" customWidth="1"/>
    <col min="18" max="20" width="9.28515625" hidden="1" customWidth="1"/>
    <col min="21" max="21" width="30.42578125" bestFit="1" customWidth="1"/>
    <col min="22" max="22" width="14.28515625" bestFit="1" customWidth="1"/>
    <col min="23" max="23" width="15.42578125" bestFit="1" customWidth="1"/>
    <col min="24" max="24" width="14.28515625" bestFit="1" customWidth="1"/>
    <col min="25" max="25" width="15.42578125" bestFit="1" customWidth="1"/>
    <col min="26" max="26" width="14.28515625" bestFit="1" customWidth="1"/>
    <col min="27" max="27" width="5.5703125" bestFit="1" customWidth="1"/>
    <col min="28" max="28" width="9.28515625" customWidth="1"/>
    <col min="29" max="29" width="13.140625" hidden="1" customWidth="1"/>
    <col min="30" max="30" width="14.28515625" hidden="1" customWidth="1"/>
    <col min="31" max="31" width="13.140625" hidden="1" customWidth="1"/>
    <col min="32" max="33" width="14.28515625" hidden="1" customWidth="1"/>
    <col min="34" max="34" width="15.85546875" hidden="1" customWidth="1"/>
    <col min="35" max="35" width="12.5703125" hidden="1" customWidth="1"/>
    <col min="36" max="36" width="11.5703125" hidden="1" customWidth="1"/>
    <col min="37" max="37" width="14.28515625" hidden="1" customWidth="1"/>
    <col min="38" max="38" width="13.140625" hidden="1" customWidth="1"/>
    <col min="39" max="41" width="14.28515625" hidden="1" customWidth="1"/>
    <col min="42" max="42" width="11.85546875" hidden="1" customWidth="1"/>
    <col min="43" max="44" width="5.5703125" hidden="1" customWidth="1"/>
    <col min="45" max="45" width="16" hidden="1" customWidth="1"/>
    <col min="46" max="46" width="0" hidden="1" customWidth="1"/>
  </cols>
  <sheetData>
    <row r="1" spans="1:45" ht="22.5" x14ac:dyDescent="0.2">
      <c r="A1" s="1" t="s">
        <v>0</v>
      </c>
    </row>
    <row r="3" spans="1:45" x14ac:dyDescent="0.2">
      <c r="A3" s="78" t="s">
        <v>1</v>
      </c>
      <c r="B3" s="78" t="s">
        <v>2</v>
      </c>
      <c r="C3" s="78"/>
      <c r="D3" s="78" t="s">
        <v>3</v>
      </c>
      <c r="E3" s="80" t="s">
        <v>4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3" t="s">
        <v>5</v>
      </c>
    </row>
    <row r="4" spans="1:45" ht="13.5" thickBot="1" x14ac:dyDescent="0.25">
      <c r="A4" s="78"/>
      <c r="B4" s="78"/>
      <c r="C4" s="78"/>
      <c r="D4" s="78"/>
      <c r="E4" s="81" t="s">
        <v>6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2"/>
      <c r="AM4" s="82"/>
      <c r="AN4" s="82"/>
      <c r="AO4" s="82"/>
      <c r="AP4" s="82"/>
      <c r="AQ4" s="82"/>
      <c r="AR4" s="82"/>
      <c r="AS4" s="4" t="s">
        <v>7</v>
      </c>
    </row>
    <row r="5" spans="1:45" ht="12.75" customHeight="1" x14ac:dyDescent="0.2">
      <c r="A5" s="78"/>
      <c r="B5" s="78"/>
      <c r="C5" s="78"/>
      <c r="D5" s="2" t="s">
        <v>8</v>
      </c>
      <c r="E5" s="81" t="s">
        <v>9</v>
      </c>
      <c r="F5" s="81"/>
      <c r="G5" s="81"/>
      <c r="H5" s="81"/>
      <c r="I5" s="81"/>
      <c r="J5" s="81"/>
      <c r="K5" s="81"/>
      <c r="L5" s="81" t="s">
        <v>10</v>
      </c>
      <c r="M5" s="81"/>
      <c r="N5" s="81"/>
      <c r="O5" s="81"/>
      <c r="P5" s="81"/>
      <c r="Q5" s="81"/>
      <c r="R5" s="81"/>
      <c r="S5" s="81"/>
      <c r="T5" s="81"/>
      <c r="U5" s="81" t="s">
        <v>11</v>
      </c>
      <c r="V5" s="81"/>
      <c r="W5" s="81"/>
      <c r="X5" s="81"/>
      <c r="Y5" s="81"/>
      <c r="Z5" s="81"/>
      <c r="AA5" s="81"/>
      <c r="AB5" s="81"/>
      <c r="AC5" s="81" t="s">
        <v>12</v>
      </c>
      <c r="AD5" s="81"/>
      <c r="AE5" s="81"/>
      <c r="AF5" s="81"/>
      <c r="AG5" s="81"/>
      <c r="AH5" s="81"/>
      <c r="AI5" s="81"/>
      <c r="AJ5" s="81"/>
      <c r="AK5" s="81"/>
      <c r="AL5" s="83" t="s">
        <v>13</v>
      </c>
      <c r="AM5" s="84"/>
      <c r="AN5" s="84"/>
      <c r="AO5" s="84"/>
      <c r="AP5" s="84"/>
      <c r="AQ5" s="84"/>
      <c r="AR5" s="85"/>
      <c r="AS5" s="29" t="s">
        <v>7</v>
      </c>
    </row>
    <row r="6" spans="1:45" ht="12.75" customHeight="1" thickBot="1" x14ac:dyDescent="0.25">
      <c r="A6" s="78"/>
      <c r="B6" s="79"/>
      <c r="C6" s="79"/>
      <c r="D6" s="36" t="s">
        <v>14</v>
      </c>
      <c r="E6" s="37" t="s">
        <v>15</v>
      </c>
      <c r="F6" s="37" t="s">
        <v>16</v>
      </c>
      <c r="G6" s="37" t="s">
        <v>17</v>
      </c>
      <c r="H6" s="37" t="s">
        <v>18</v>
      </c>
      <c r="I6" s="37" t="s">
        <v>19</v>
      </c>
      <c r="J6" s="37" t="s">
        <v>20</v>
      </c>
      <c r="K6" s="37" t="s">
        <v>21</v>
      </c>
      <c r="L6" s="37" t="s">
        <v>15</v>
      </c>
      <c r="M6" s="37" t="s">
        <v>16</v>
      </c>
      <c r="N6" s="37" t="s">
        <v>22</v>
      </c>
      <c r="O6" s="37" t="s">
        <v>23</v>
      </c>
      <c r="P6" s="37" t="s">
        <v>17</v>
      </c>
      <c r="Q6" s="37" t="s">
        <v>19</v>
      </c>
      <c r="R6" s="37" t="s">
        <v>20</v>
      </c>
      <c r="S6" s="37" t="s">
        <v>21</v>
      </c>
      <c r="T6" s="37" t="s">
        <v>24</v>
      </c>
      <c r="U6" s="37" t="s">
        <v>15</v>
      </c>
      <c r="V6" s="37" t="s">
        <v>25</v>
      </c>
      <c r="W6" s="37" t="s">
        <v>16</v>
      </c>
      <c r="X6" s="37" t="s">
        <v>18</v>
      </c>
      <c r="Y6" s="37" t="s">
        <v>19</v>
      </c>
      <c r="Z6" s="37" t="s">
        <v>20</v>
      </c>
      <c r="AA6" s="37" t="s">
        <v>21</v>
      </c>
      <c r="AB6" s="37" t="s">
        <v>26</v>
      </c>
      <c r="AC6" s="37" t="s">
        <v>15</v>
      </c>
      <c r="AD6" s="37" t="s">
        <v>16</v>
      </c>
      <c r="AE6" s="37" t="s">
        <v>22</v>
      </c>
      <c r="AF6" s="37" t="s">
        <v>17</v>
      </c>
      <c r="AG6" s="37" t="s">
        <v>19</v>
      </c>
      <c r="AH6" s="37" t="s">
        <v>20</v>
      </c>
      <c r="AI6" s="37" t="s">
        <v>27</v>
      </c>
      <c r="AJ6" s="37" t="s">
        <v>21</v>
      </c>
      <c r="AK6" s="37" t="s">
        <v>26</v>
      </c>
      <c r="AL6" s="38" t="s">
        <v>15</v>
      </c>
      <c r="AM6" s="37" t="s">
        <v>16</v>
      </c>
      <c r="AN6" s="37" t="s">
        <v>28</v>
      </c>
      <c r="AO6" s="37" t="s">
        <v>19</v>
      </c>
      <c r="AP6" s="37" t="s">
        <v>20</v>
      </c>
      <c r="AQ6" s="37" t="s">
        <v>27</v>
      </c>
      <c r="AR6" s="39" t="s">
        <v>21</v>
      </c>
      <c r="AS6" s="40" t="s">
        <v>7</v>
      </c>
    </row>
    <row r="7" spans="1:45" ht="12.75" customHeight="1" x14ac:dyDescent="0.2">
      <c r="A7" s="70" t="s">
        <v>29</v>
      </c>
      <c r="B7" s="41" t="s">
        <v>30</v>
      </c>
      <c r="C7" s="42" t="s">
        <v>31</v>
      </c>
      <c r="D7" s="42" t="s">
        <v>32</v>
      </c>
      <c r="E7" s="43"/>
      <c r="F7" s="43">
        <v>190089900</v>
      </c>
      <c r="G7" s="43"/>
      <c r="H7" s="43"/>
      <c r="I7" s="43"/>
      <c r="J7" s="43"/>
      <c r="K7" s="43"/>
      <c r="L7" s="43">
        <v>233072</v>
      </c>
      <c r="M7" s="43">
        <v>172151395</v>
      </c>
      <c r="N7" s="43"/>
      <c r="O7" s="43"/>
      <c r="P7" s="43"/>
      <c r="Q7" s="43"/>
      <c r="R7" s="43"/>
      <c r="S7" s="43"/>
      <c r="T7" s="43"/>
      <c r="U7" s="43">
        <v>149746228</v>
      </c>
      <c r="V7" s="43"/>
      <c r="W7" s="43"/>
      <c r="X7" s="43">
        <v>0</v>
      </c>
      <c r="Y7" s="43"/>
      <c r="Z7" s="43"/>
      <c r="AA7" s="43"/>
      <c r="AB7" s="43"/>
      <c r="AC7" s="44">
        <v>651314</v>
      </c>
      <c r="AD7" s="44">
        <v>141332980</v>
      </c>
      <c r="AE7" s="44"/>
      <c r="AF7" s="44"/>
      <c r="AG7" s="44"/>
      <c r="AH7" s="44"/>
      <c r="AI7" s="44"/>
      <c r="AJ7" s="44"/>
      <c r="AK7" s="44"/>
      <c r="AL7" s="45">
        <v>641972</v>
      </c>
      <c r="AM7" s="44">
        <v>115999710</v>
      </c>
      <c r="AN7" s="44"/>
      <c r="AO7" s="44"/>
      <c r="AP7" s="44"/>
      <c r="AQ7" s="44"/>
      <c r="AR7" s="46"/>
      <c r="AS7" s="47">
        <v>770846571</v>
      </c>
    </row>
    <row r="8" spans="1:45" x14ac:dyDescent="0.2">
      <c r="A8" s="70"/>
      <c r="B8" s="71" t="s">
        <v>32</v>
      </c>
      <c r="C8" s="73" t="s">
        <v>33</v>
      </c>
      <c r="D8" s="5" t="s">
        <v>34</v>
      </c>
      <c r="E8" s="6">
        <v>4200992</v>
      </c>
      <c r="F8" s="6">
        <v>43332036</v>
      </c>
      <c r="G8" s="6"/>
      <c r="H8" s="6"/>
      <c r="I8" s="6"/>
      <c r="J8" s="6"/>
      <c r="K8" s="6"/>
      <c r="L8" s="6">
        <v>669841.00000000105</v>
      </c>
      <c r="M8" s="6">
        <v>31951980</v>
      </c>
      <c r="N8" s="6"/>
      <c r="O8" s="6"/>
      <c r="P8" s="6"/>
      <c r="Q8" s="6"/>
      <c r="R8" s="6"/>
      <c r="S8" s="6"/>
      <c r="T8" s="6"/>
      <c r="U8" s="6">
        <v>1885654</v>
      </c>
      <c r="V8" s="6"/>
      <c r="W8" s="6">
        <v>33668641</v>
      </c>
      <c r="X8" s="6"/>
      <c r="Y8" s="6"/>
      <c r="Z8" s="6"/>
      <c r="AA8" s="6"/>
      <c r="AB8" s="6"/>
      <c r="AC8" s="27">
        <v>166517</v>
      </c>
      <c r="AD8" s="27">
        <v>31565627</v>
      </c>
      <c r="AE8" s="27"/>
      <c r="AF8" s="27"/>
      <c r="AG8" s="27"/>
      <c r="AH8" s="27"/>
      <c r="AI8" s="27"/>
      <c r="AJ8" s="27"/>
      <c r="AK8" s="27"/>
      <c r="AL8" s="31">
        <v>147686</v>
      </c>
      <c r="AM8" s="27">
        <v>26168877</v>
      </c>
      <c r="AN8" s="27"/>
      <c r="AO8" s="27"/>
      <c r="AP8" s="27"/>
      <c r="AQ8" s="27"/>
      <c r="AR8" s="32"/>
      <c r="AS8" s="48">
        <v>173757851</v>
      </c>
    </row>
    <row r="9" spans="1:45" ht="13.5" thickBot="1" x14ac:dyDescent="0.25">
      <c r="A9" s="70"/>
      <c r="B9" s="72"/>
      <c r="C9" s="74"/>
      <c r="D9" s="49" t="s">
        <v>32</v>
      </c>
      <c r="E9" s="50">
        <v>12234126</v>
      </c>
      <c r="F9" s="50">
        <v>783959435</v>
      </c>
      <c r="G9" s="50">
        <v>365059013</v>
      </c>
      <c r="H9" s="50"/>
      <c r="I9" s="50"/>
      <c r="J9" s="50"/>
      <c r="K9" s="50"/>
      <c r="L9" s="50">
        <v>3026912</v>
      </c>
      <c r="M9" s="50">
        <v>666072469</v>
      </c>
      <c r="N9" s="50">
        <v>101586571</v>
      </c>
      <c r="O9" s="50">
        <v>0</v>
      </c>
      <c r="P9" s="50">
        <v>172384467</v>
      </c>
      <c r="Q9" s="50"/>
      <c r="R9" s="50"/>
      <c r="S9" s="50"/>
      <c r="T9" s="50">
        <v>44291270</v>
      </c>
      <c r="U9" s="50">
        <v>294106609</v>
      </c>
      <c r="V9" s="50"/>
      <c r="W9" s="50">
        <v>663228267</v>
      </c>
      <c r="X9" s="50">
        <v>-2.2118911147117598E-9</v>
      </c>
      <c r="Y9" s="50"/>
      <c r="Z9" s="50"/>
      <c r="AA9" s="50"/>
      <c r="AB9" s="50"/>
      <c r="AC9" s="51">
        <v>35617304</v>
      </c>
      <c r="AD9" s="51">
        <v>551273259</v>
      </c>
      <c r="AE9" s="51">
        <v>83288894</v>
      </c>
      <c r="AF9" s="51">
        <v>141984294</v>
      </c>
      <c r="AG9" s="51"/>
      <c r="AH9" s="51"/>
      <c r="AI9" s="51"/>
      <c r="AJ9" s="51"/>
      <c r="AK9" s="51"/>
      <c r="AL9" s="52">
        <v>5836111</v>
      </c>
      <c r="AM9" s="51">
        <v>447419376</v>
      </c>
      <c r="AN9" s="51">
        <v>209443000</v>
      </c>
      <c r="AO9" s="51"/>
      <c r="AP9" s="51"/>
      <c r="AQ9" s="51"/>
      <c r="AR9" s="53"/>
      <c r="AS9" s="54">
        <v>4580811377</v>
      </c>
    </row>
    <row r="10" spans="1:45" x14ac:dyDescent="0.2">
      <c r="A10" s="70"/>
      <c r="B10" s="73" t="s">
        <v>35</v>
      </c>
      <c r="C10" s="73" t="s">
        <v>36</v>
      </c>
      <c r="D10" s="5" t="s">
        <v>37</v>
      </c>
      <c r="E10" s="6">
        <v>1160000</v>
      </c>
      <c r="F10" s="6">
        <v>24594210</v>
      </c>
      <c r="G10" s="6"/>
      <c r="H10" s="6"/>
      <c r="I10" s="6">
        <v>30144001</v>
      </c>
      <c r="J10" s="6"/>
      <c r="K10" s="6"/>
      <c r="L10" s="6">
        <v>9294653</v>
      </c>
      <c r="M10" s="6">
        <v>56202079</v>
      </c>
      <c r="N10" s="6"/>
      <c r="O10" s="6"/>
      <c r="P10" s="6"/>
      <c r="Q10" s="6">
        <v>15000000</v>
      </c>
      <c r="R10" s="6"/>
      <c r="S10" s="6"/>
      <c r="T10" s="6"/>
      <c r="U10" s="6">
        <v>15659702</v>
      </c>
      <c r="V10" s="6"/>
      <c r="W10" s="6">
        <v>63133210</v>
      </c>
      <c r="X10" s="6"/>
      <c r="Y10" s="6">
        <v>15000000</v>
      </c>
      <c r="Z10" s="6"/>
      <c r="AA10" s="6"/>
      <c r="AB10" s="6"/>
      <c r="AC10" s="27">
        <v>14350088</v>
      </c>
      <c r="AD10" s="27">
        <v>48736569</v>
      </c>
      <c r="AE10" s="27"/>
      <c r="AF10" s="27"/>
      <c r="AG10" s="27">
        <v>44500000</v>
      </c>
      <c r="AH10" s="27"/>
      <c r="AI10" s="27">
        <v>0</v>
      </c>
      <c r="AJ10" s="27"/>
      <c r="AK10" s="27"/>
      <c r="AL10" s="31">
        <v>23000000</v>
      </c>
      <c r="AM10" s="27">
        <v>32977358</v>
      </c>
      <c r="AN10" s="27"/>
      <c r="AO10" s="27">
        <v>45500000</v>
      </c>
      <c r="AP10" s="27"/>
      <c r="AQ10" s="27">
        <v>1.39698386192322E-9</v>
      </c>
      <c r="AR10" s="32"/>
      <c r="AS10" s="30">
        <v>439251870</v>
      </c>
    </row>
    <row r="11" spans="1:45" ht="13.5" thickBot="1" x14ac:dyDescent="0.25">
      <c r="A11" s="70"/>
      <c r="B11" s="75"/>
      <c r="C11" s="75"/>
      <c r="D11" s="55" t="s">
        <v>34</v>
      </c>
      <c r="E11" s="56">
        <v>30798243</v>
      </c>
      <c r="F11" s="56">
        <v>105851882</v>
      </c>
      <c r="G11" s="56"/>
      <c r="H11" s="56"/>
      <c r="I11" s="56">
        <v>57742359</v>
      </c>
      <c r="J11" s="56">
        <v>14128818</v>
      </c>
      <c r="K11" s="56">
        <v>-1.6298145055770901E-9</v>
      </c>
      <c r="L11" s="56">
        <v>27403380</v>
      </c>
      <c r="M11" s="56">
        <v>189125321</v>
      </c>
      <c r="N11" s="56"/>
      <c r="O11" s="56"/>
      <c r="P11" s="56"/>
      <c r="Q11" s="56">
        <v>146675379</v>
      </c>
      <c r="R11" s="56">
        <v>15951840</v>
      </c>
      <c r="S11" s="56">
        <v>0</v>
      </c>
      <c r="T11" s="56"/>
      <c r="U11" s="56">
        <v>27692854</v>
      </c>
      <c r="V11" s="56">
        <v>4030362</v>
      </c>
      <c r="W11" s="56">
        <v>102145342</v>
      </c>
      <c r="X11" s="56"/>
      <c r="Y11" s="56">
        <v>265478353</v>
      </c>
      <c r="Z11" s="56">
        <v>12628406</v>
      </c>
      <c r="AA11" s="56">
        <v>5.6934368330985299E-9</v>
      </c>
      <c r="AB11" s="56">
        <v>0</v>
      </c>
      <c r="AC11" s="57">
        <v>25639146</v>
      </c>
      <c r="AD11" s="57">
        <v>95568950</v>
      </c>
      <c r="AE11" s="57"/>
      <c r="AF11" s="57"/>
      <c r="AG11" s="57">
        <v>342221520</v>
      </c>
      <c r="AH11" s="57">
        <v>12568423</v>
      </c>
      <c r="AI11" s="57">
        <v>2.9685907065868398E-9</v>
      </c>
      <c r="AJ11" s="57">
        <v>-1.12631823867559E-8</v>
      </c>
      <c r="AK11" s="57">
        <v>1.0768417268991499E-9</v>
      </c>
      <c r="AL11" s="58">
        <v>16257407</v>
      </c>
      <c r="AM11" s="57">
        <v>91452837</v>
      </c>
      <c r="AN11" s="57"/>
      <c r="AO11" s="57">
        <v>274978632</v>
      </c>
      <c r="AP11" s="57">
        <v>4550044</v>
      </c>
      <c r="AQ11" s="57">
        <v>-5.5879354476928703E-9</v>
      </c>
      <c r="AR11" s="59">
        <v>3.0549927032552701E-9</v>
      </c>
      <c r="AS11" s="60">
        <v>1862889498</v>
      </c>
    </row>
    <row r="12" spans="1:45" x14ac:dyDescent="0.2">
      <c r="A12" s="70"/>
      <c r="B12" s="76" t="s">
        <v>38</v>
      </c>
      <c r="C12" s="77" t="s">
        <v>39</v>
      </c>
      <c r="D12" s="42" t="s">
        <v>37</v>
      </c>
      <c r="E12" s="43"/>
      <c r="F12" s="43"/>
      <c r="G12" s="43"/>
      <c r="H12" s="43">
        <v>2200000</v>
      </c>
      <c r="I12" s="43"/>
      <c r="J12" s="43"/>
      <c r="K12" s="43"/>
      <c r="L12" s="43">
        <v>1500000</v>
      </c>
      <c r="M12" s="43"/>
      <c r="N12" s="43"/>
      <c r="O12" s="43"/>
      <c r="P12" s="43"/>
      <c r="Q12" s="43"/>
      <c r="R12" s="43"/>
      <c r="S12" s="43"/>
      <c r="T12" s="43"/>
      <c r="U12" s="43">
        <v>1400000</v>
      </c>
      <c r="V12" s="43"/>
      <c r="W12" s="43"/>
      <c r="X12" s="43"/>
      <c r="Y12" s="43"/>
      <c r="Z12" s="43"/>
      <c r="AA12" s="43"/>
      <c r="AB12" s="43"/>
      <c r="AC12" s="44">
        <v>4500000</v>
      </c>
      <c r="AD12" s="44"/>
      <c r="AE12" s="44"/>
      <c r="AF12" s="44"/>
      <c r="AG12" s="44"/>
      <c r="AH12" s="44"/>
      <c r="AI12" s="44"/>
      <c r="AJ12" s="44"/>
      <c r="AK12" s="44"/>
      <c r="AL12" s="45"/>
      <c r="AM12" s="44"/>
      <c r="AN12" s="44"/>
      <c r="AO12" s="44"/>
      <c r="AP12" s="44"/>
      <c r="AQ12" s="44"/>
      <c r="AR12" s="46"/>
      <c r="AS12" s="47">
        <v>9600000</v>
      </c>
    </row>
    <row r="13" spans="1:45" ht="13.5" thickBot="1" x14ac:dyDescent="0.25">
      <c r="A13" s="70"/>
      <c r="B13" s="72"/>
      <c r="C13" s="74"/>
      <c r="D13" s="49" t="s">
        <v>34</v>
      </c>
      <c r="E13" s="50"/>
      <c r="F13" s="50"/>
      <c r="G13" s="50"/>
      <c r="H13" s="50">
        <v>2150000</v>
      </c>
      <c r="I13" s="50"/>
      <c r="J13" s="50"/>
      <c r="K13" s="50"/>
      <c r="L13" s="50">
        <v>850000</v>
      </c>
      <c r="M13" s="50"/>
      <c r="N13" s="50"/>
      <c r="O13" s="50"/>
      <c r="P13" s="50"/>
      <c r="Q13" s="50"/>
      <c r="R13" s="50"/>
      <c r="S13" s="50"/>
      <c r="T13" s="50"/>
      <c r="U13" s="50">
        <v>2624600</v>
      </c>
      <c r="V13" s="50"/>
      <c r="W13" s="50"/>
      <c r="X13" s="50"/>
      <c r="Y13" s="50"/>
      <c r="Z13" s="50"/>
      <c r="AA13" s="50"/>
      <c r="AB13" s="50"/>
      <c r="AC13" s="51">
        <v>1486000</v>
      </c>
      <c r="AD13" s="51"/>
      <c r="AE13" s="51"/>
      <c r="AF13" s="51"/>
      <c r="AG13" s="51"/>
      <c r="AH13" s="51"/>
      <c r="AI13" s="51"/>
      <c r="AJ13" s="51"/>
      <c r="AK13" s="51"/>
      <c r="AL13" s="52"/>
      <c r="AM13" s="51"/>
      <c r="AN13" s="51"/>
      <c r="AO13" s="51"/>
      <c r="AP13" s="51"/>
      <c r="AQ13" s="51"/>
      <c r="AR13" s="53"/>
      <c r="AS13" s="54">
        <v>7110600</v>
      </c>
    </row>
    <row r="14" spans="1:45" ht="13.5" thickBot="1" x14ac:dyDescent="0.25">
      <c r="A14" s="7" t="s">
        <v>5</v>
      </c>
      <c r="B14" s="67" t="s">
        <v>7</v>
      </c>
      <c r="C14" s="67"/>
      <c r="D14" s="8" t="s">
        <v>7</v>
      </c>
      <c r="E14" s="9">
        <v>48393361</v>
      </c>
      <c r="F14" s="9">
        <v>1147827463</v>
      </c>
      <c r="G14" s="9">
        <v>365059013</v>
      </c>
      <c r="H14" s="9">
        <v>4350000</v>
      </c>
      <c r="I14" s="9">
        <v>87886360</v>
      </c>
      <c r="J14" s="9">
        <v>14128818</v>
      </c>
      <c r="K14" s="9">
        <v>-1.6298145055770901E-9</v>
      </c>
      <c r="L14" s="9">
        <v>42977858</v>
      </c>
      <c r="M14" s="9">
        <v>1115503244</v>
      </c>
      <c r="N14" s="9">
        <v>101586571</v>
      </c>
      <c r="O14" s="9">
        <v>0</v>
      </c>
      <c r="P14" s="9">
        <v>172384467</v>
      </c>
      <c r="Q14" s="9">
        <v>161675379</v>
      </c>
      <c r="R14" s="9">
        <v>15951840</v>
      </c>
      <c r="S14" s="9">
        <v>0</v>
      </c>
      <c r="T14" s="9">
        <v>44291270</v>
      </c>
      <c r="U14" s="9">
        <v>493115647</v>
      </c>
      <c r="V14" s="9">
        <v>4030362</v>
      </c>
      <c r="W14" s="9">
        <v>862175460</v>
      </c>
      <c r="X14" s="9">
        <v>-2.2118911147117598E-9</v>
      </c>
      <c r="Y14" s="9">
        <v>280478353</v>
      </c>
      <c r="Z14" s="9">
        <v>12628406</v>
      </c>
      <c r="AA14" s="9">
        <v>5.6934368330985299E-9</v>
      </c>
      <c r="AB14" s="9">
        <v>0</v>
      </c>
      <c r="AC14" s="28">
        <v>82410369</v>
      </c>
      <c r="AD14" s="28">
        <v>868477385</v>
      </c>
      <c r="AE14" s="28">
        <v>83288894</v>
      </c>
      <c r="AF14" s="28">
        <v>141984294</v>
      </c>
      <c r="AG14" s="28">
        <v>386721520</v>
      </c>
      <c r="AH14" s="28">
        <v>12568423</v>
      </c>
      <c r="AI14" s="28">
        <v>2.9685907065868398E-9</v>
      </c>
      <c r="AJ14" s="28">
        <v>-1.12631823867559E-8</v>
      </c>
      <c r="AK14" s="28">
        <v>1.0768417268991499E-9</v>
      </c>
      <c r="AL14" s="33">
        <v>45883176</v>
      </c>
      <c r="AM14" s="34">
        <v>714018158</v>
      </c>
      <c r="AN14" s="34">
        <v>209443000</v>
      </c>
      <c r="AO14" s="34">
        <v>320478632</v>
      </c>
      <c r="AP14" s="34">
        <v>4550044</v>
      </c>
      <c r="AQ14" s="34">
        <v>-4.19095158576965E-9</v>
      </c>
      <c r="AR14" s="35">
        <v>3.0549927032552701E-9</v>
      </c>
      <c r="AS14" s="30">
        <v>7844267767</v>
      </c>
    </row>
    <row r="20" spans="21:24" ht="15" x14ac:dyDescent="0.25">
      <c r="V20" s="68">
        <v>2013</v>
      </c>
      <c r="W20" s="68"/>
      <c r="X20" s="69"/>
    </row>
    <row r="21" spans="21:24" ht="15" x14ac:dyDescent="0.25">
      <c r="V21" s="10" t="s">
        <v>45</v>
      </c>
      <c r="W21" s="10" t="s">
        <v>46</v>
      </c>
      <c r="X21" s="17" t="s">
        <v>5</v>
      </c>
    </row>
    <row r="22" spans="21:24" x14ac:dyDescent="0.2">
      <c r="U22" s="11" t="s">
        <v>41</v>
      </c>
      <c r="V22" s="12">
        <f>U7+U8+U9+W7+W8+W9</f>
        <v>1142635399</v>
      </c>
      <c r="W22" s="12">
        <v>0</v>
      </c>
      <c r="X22" s="18">
        <f>V22+W22</f>
        <v>1142635399</v>
      </c>
    </row>
    <row r="23" spans="21:24" x14ac:dyDescent="0.2">
      <c r="U23" s="13" t="s">
        <v>42</v>
      </c>
      <c r="V23" s="14">
        <f>U11+V11+W11</f>
        <v>133868558</v>
      </c>
      <c r="W23" s="14">
        <f>Y11+Z11</f>
        <v>278106759</v>
      </c>
      <c r="X23" s="25">
        <f t="shared" ref="X23:X25" si="0">V23+W23</f>
        <v>411975317</v>
      </c>
    </row>
    <row r="24" spans="21:24" x14ac:dyDescent="0.2">
      <c r="U24" s="13" t="s">
        <v>43</v>
      </c>
      <c r="V24" s="14">
        <f>U10+W10</f>
        <v>78792912</v>
      </c>
      <c r="W24" s="14">
        <f>Y10</f>
        <v>15000000</v>
      </c>
      <c r="X24" s="18">
        <f t="shared" si="0"/>
        <v>93792912</v>
      </c>
    </row>
    <row r="25" spans="21:24" x14ac:dyDescent="0.2">
      <c r="U25" s="11" t="s">
        <v>44</v>
      </c>
      <c r="V25" s="12">
        <f>U12+U13</f>
        <v>4024600</v>
      </c>
      <c r="W25" s="12"/>
      <c r="X25" s="25">
        <f t="shared" si="0"/>
        <v>4024600</v>
      </c>
    </row>
    <row r="26" spans="21:24" ht="15" x14ac:dyDescent="0.25">
      <c r="V26" s="15">
        <f>SUM(V22:V25)</f>
        <v>1359321469</v>
      </c>
      <c r="W26" s="15">
        <f t="shared" ref="W26:X26" si="1">SUM(W22:W25)</f>
        <v>293106759</v>
      </c>
      <c r="X26" s="26">
        <f t="shared" si="1"/>
        <v>1652428228</v>
      </c>
    </row>
  </sheetData>
  <mergeCells count="19">
    <mergeCell ref="A3:A6"/>
    <mergeCell ref="B3:C6"/>
    <mergeCell ref="D3:D4"/>
    <mergeCell ref="E3:AR3"/>
    <mergeCell ref="E4:AR4"/>
    <mergeCell ref="E5:K5"/>
    <mergeCell ref="L5:T5"/>
    <mergeCell ref="U5:AB5"/>
    <mergeCell ref="AC5:AK5"/>
    <mergeCell ref="AL5:AR5"/>
    <mergeCell ref="B14:C14"/>
    <mergeCell ref="V20:X20"/>
    <mergeCell ref="A7:A13"/>
    <mergeCell ref="B8:B9"/>
    <mergeCell ref="C8:C9"/>
    <mergeCell ref="B10:B11"/>
    <mergeCell ref="C10:C11"/>
    <mergeCell ref="B12:B13"/>
    <mergeCell ref="C12:C1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4:J23"/>
  <sheetViews>
    <sheetView showGridLines="0" tabSelected="1" workbookViewId="0">
      <selection activeCell="B35" sqref="B35"/>
    </sheetView>
  </sheetViews>
  <sheetFormatPr defaultRowHeight="12.75" x14ac:dyDescent="0.2"/>
  <cols>
    <col min="1" max="1" width="52.28515625" customWidth="1"/>
    <col min="2" max="2" width="15.7109375" bestFit="1" customWidth="1"/>
    <col min="3" max="3" width="12.85546875" customWidth="1"/>
    <col min="4" max="4" width="15.7109375" bestFit="1" customWidth="1"/>
    <col min="5" max="5" width="14.28515625" bestFit="1" customWidth="1"/>
    <col min="6" max="6" width="12.85546875" customWidth="1"/>
    <col min="7" max="8" width="14.28515625" bestFit="1" customWidth="1"/>
    <col min="9" max="9" width="12.85546875" customWidth="1"/>
    <col min="10" max="11" width="14.28515625" bestFit="1" customWidth="1"/>
    <col min="12" max="12" width="12.85546875" customWidth="1"/>
    <col min="13" max="13" width="14" bestFit="1" customWidth="1"/>
    <col min="14" max="14" width="14.28515625" bestFit="1" customWidth="1"/>
    <col min="15" max="15" width="12.85546875" customWidth="1"/>
    <col min="16" max="17" width="14.28515625" bestFit="1" customWidth="1"/>
    <col min="18" max="18" width="12.5703125" bestFit="1" customWidth="1"/>
    <col min="19" max="20" width="15.42578125" bestFit="1" customWidth="1"/>
    <col min="21" max="48" width="9.28515625" customWidth="1"/>
  </cols>
  <sheetData>
    <row r="4" spans="1:10" ht="15.75" x14ac:dyDescent="0.25">
      <c r="A4" s="62" t="s">
        <v>49</v>
      </c>
    </row>
    <row r="5" spans="1:10" ht="15" x14ac:dyDescent="0.25">
      <c r="A5" s="86" t="s">
        <v>40</v>
      </c>
      <c r="B5" s="68" t="s">
        <v>50</v>
      </c>
      <c r="C5" s="68"/>
      <c r="D5" s="69"/>
      <c r="E5" s="88" t="s">
        <v>51</v>
      </c>
      <c r="F5" s="68"/>
      <c r="G5" s="69"/>
      <c r="H5" s="88" t="s">
        <v>52</v>
      </c>
      <c r="I5" s="68"/>
      <c r="J5" s="69"/>
    </row>
    <row r="6" spans="1:10" ht="15" x14ac:dyDescent="0.25">
      <c r="A6" s="87"/>
      <c r="B6" s="16" t="s">
        <v>45</v>
      </c>
      <c r="C6" s="16" t="s">
        <v>46</v>
      </c>
      <c r="D6" s="17" t="s">
        <v>5</v>
      </c>
      <c r="E6" s="20" t="s">
        <v>45</v>
      </c>
      <c r="F6" s="16" t="s">
        <v>46</v>
      </c>
      <c r="G6" s="17" t="s">
        <v>5</v>
      </c>
      <c r="H6" s="20" t="s">
        <v>45</v>
      </c>
      <c r="I6" s="16" t="s">
        <v>46</v>
      </c>
      <c r="J6" s="17" t="s">
        <v>5</v>
      </c>
    </row>
    <row r="7" spans="1:10" x14ac:dyDescent="0.2">
      <c r="A7" s="63" t="s">
        <v>41</v>
      </c>
      <c r="B7" s="12">
        <v>805656732</v>
      </c>
      <c r="C7" s="12">
        <v>0</v>
      </c>
      <c r="D7" s="18">
        <f>B7+C7</f>
        <v>805656732</v>
      </c>
      <c r="E7" s="21">
        <v>985880189</v>
      </c>
      <c r="F7" s="12">
        <v>0</v>
      </c>
      <c r="G7" s="18">
        <f>E7+F7</f>
        <v>985880189</v>
      </c>
      <c r="H7" s="21">
        <v>1142635399</v>
      </c>
      <c r="I7" s="12">
        <v>0</v>
      </c>
      <c r="J7" s="18">
        <f>H7+I7</f>
        <v>1142635399</v>
      </c>
    </row>
    <row r="8" spans="1:10" x14ac:dyDescent="0.2">
      <c r="A8" s="64" t="s">
        <v>42</v>
      </c>
      <c r="B8" s="14">
        <v>107710244</v>
      </c>
      <c r="C8" s="14">
        <v>279528676</v>
      </c>
      <c r="D8" s="25">
        <f t="shared" ref="D8:D10" si="0">B8+C8</f>
        <v>387238920</v>
      </c>
      <c r="E8" s="22">
        <v>121208096</v>
      </c>
      <c r="F8" s="14">
        <v>354789943</v>
      </c>
      <c r="G8" s="25">
        <f t="shared" ref="G8:G10" si="1">E8+F8</f>
        <v>475998039</v>
      </c>
      <c r="H8" s="22">
        <v>133868558</v>
      </c>
      <c r="I8" s="14">
        <v>278106759</v>
      </c>
      <c r="J8" s="25">
        <f t="shared" ref="J8:J10" si="2">H8+I8</f>
        <v>411975317</v>
      </c>
    </row>
    <row r="9" spans="1:10" x14ac:dyDescent="0.2">
      <c r="A9" s="64" t="s">
        <v>43</v>
      </c>
      <c r="B9" s="14">
        <v>55977358</v>
      </c>
      <c r="C9" s="14">
        <v>45500000</v>
      </c>
      <c r="D9" s="18">
        <f t="shared" si="0"/>
        <v>101477358</v>
      </c>
      <c r="E9" s="22">
        <v>63086657</v>
      </c>
      <c r="F9" s="14">
        <v>44500000</v>
      </c>
      <c r="G9" s="25">
        <f t="shared" si="1"/>
        <v>107586657</v>
      </c>
      <c r="H9" s="22">
        <v>78792912</v>
      </c>
      <c r="I9" s="14">
        <v>15000000</v>
      </c>
      <c r="J9" s="25">
        <f t="shared" si="2"/>
        <v>93792912</v>
      </c>
    </row>
    <row r="10" spans="1:10" x14ac:dyDescent="0.2">
      <c r="A10" s="63" t="s">
        <v>44</v>
      </c>
      <c r="B10" s="12">
        <v>0</v>
      </c>
      <c r="C10" s="12">
        <v>0</v>
      </c>
      <c r="D10" s="25">
        <f t="shared" si="0"/>
        <v>0</v>
      </c>
      <c r="E10" s="21">
        <v>5986000</v>
      </c>
      <c r="F10" s="12">
        <v>0</v>
      </c>
      <c r="G10" s="18">
        <f t="shared" si="1"/>
        <v>5986000</v>
      </c>
      <c r="H10" s="21">
        <v>4024600</v>
      </c>
      <c r="I10" s="12">
        <v>0</v>
      </c>
      <c r="J10" s="18">
        <f t="shared" si="2"/>
        <v>4024600</v>
      </c>
    </row>
    <row r="11" spans="1:10" ht="15" x14ac:dyDescent="0.25">
      <c r="A11" s="65" t="s">
        <v>5</v>
      </c>
      <c r="B11" s="15">
        <f>SUM(B7:B10)</f>
        <v>969344334</v>
      </c>
      <c r="C11" s="15">
        <f t="shared" ref="C11:J11" si="3">SUM(C7:C10)</f>
        <v>325028676</v>
      </c>
      <c r="D11" s="26">
        <f t="shared" si="3"/>
        <v>1294373010</v>
      </c>
      <c r="E11" s="23">
        <f t="shared" si="3"/>
        <v>1176160942</v>
      </c>
      <c r="F11" s="15">
        <f>SUM(F7:F10)</f>
        <v>399289943</v>
      </c>
      <c r="G11" s="19">
        <f>SUM(G7:G10)</f>
        <v>1575450885</v>
      </c>
      <c r="H11" s="23">
        <f t="shared" si="3"/>
        <v>1359321469</v>
      </c>
      <c r="I11" s="15">
        <f t="shared" si="3"/>
        <v>293106759</v>
      </c>
      <c r="J11" s="19">
        <f t="shared" si="3"/>
        <v>1652428228</v>
      </c>
    </row>
    <row r="12" spans="1:10" x14ac:dyDescent="0.2">
      <c r="A12" s="61" t="s">
        <v>48</v>
      </c>
    </row>
    <row r="14" spans="1:10" ht="15" x14ac:dyDescent="0.25">
      <c r="A14" s="86" t="s">
        <v>40</v>
      </c>
      <c r="B14" s="68" t="s">
        <v>53</v>
      </c>
      <c r="C14" s="68"/>
      <c r="D14" s="69"/>
      <c r="E14" s="68" t="s">
        <v>54</v>
      </c>
      <c r="F14" s="68"/>
      <c r="G14" s="69"/>
      <c r="H14" s="68" t="s">
        <v>47</v>
      </c>
      <c r="I14" s="68"/>
      <c r="J14" s="69"/>
    </row>
    <row r="15" spans="1:10" ht="15" x14ac:dyDescent="0.25">
      <c r="A15" s="87"/>
      <c r="B15" s="24" t="s">
        <v>45</v>
      </c>
      <c r="C15" s="24" t="s">
        <v>46</v>
      </c>
      <c r="D15" s="66" t="s">
        <v>5</v>
      </c>
      <c r="E15" s="16" t="s">
        <v>45</v>
      </c>
      <c r="F15" s="16" t="s">
        <v>46</v>
      </c>
      <c r="G15" s="17" t="s">
        <v>5</v>
      </c>
      <c r="H15" s="24" t="s">
        <v>45</v>
      </c>
      <c r="I15" s="24" t="s">
        <v>46</v>
      </c>
      <c r="J15" s="17" t="s">
        <v>5</v>
      </c>
    </row>
    <row r="16" spans="1:10" x14ac:dyDescent="0.2">
      <c r="A16" s="63" t="s">
        <v>41</v>
      </c>
      <c r="B16" s="12">
        <v>1159746156</v>
      </c>
      <c r="C16" s="12">
        <v>0</v>
      </c>
      <c r="D16" s="18">
        <f>B16+C16</f>
        <v>1159746156</v>
      </c>
      <c r="E16" s="12">
        <v>1351342474</v>
      </c>
      <c r="F16" s="12">
        <v>0</v>
      </c>
      <c r="G16" s="18">
        <f>E16+F16</f>
        <v>1351342474</v>
      </c>
      <c r="H16" s="12">
        <v>1450691650</v>
      </c>
      <c r="I16" s="12">
        <v>0</v>
      </c>
      <c r="J16" s="18">
        <f>H16+I16</f>
        <v>1450691650</v>
      </c>
    </row>
    <row r="17" spans="1:10" x14ac:dyDescent="0.2">
      <c r="A17" s="64" t="s">
        <v>42</v>
      </c>
      <c r="B17" s="14">
        <v>247650522</v>
      </c>
      <c r="C17" s="14">
        <v>162627219</v>
      </c>
      <c r="D17" s="25">
        <f>B17+C17</f>
        <v>410277741</v>
      </c>
      <c r="E17" s="14">
        <v>184183153</v>
      </c>
      <c r="F17" s="14">
        <v>71871177</v>
      </c>
      <c r="G17" s="25">
        <f>E17+F17</f>
        <v>256054330</v>
      </c>
      <c r="H17" s="14">
        <v>137200251</v>
      </c>
      <c r="I17" s="14">
        <v>92728789</v>
      </c>
      <c r="J17" s="25">
        <f>H17+I17</f>
        <v>229929040</v>
      </c>
    </row>
    <row r="18" spans="1:10" x14ac:dyDescent="0.2">
      <c r="A18" s="64" t="s">
        <v>43</v>
      </c>
      <c r="B18" s="14">
        <v>66996732</v>
      </c>
      <c r="C18" s="14">
        <v>15000000</v>
      </c>
      <c r="D18" s="25">
        <f>B18+C18</f>
        <v>81996732</v>
      </c>
      <c r="E18" s="14">
        <v>25754210</v>
      </c>
      <c r="F18" s="14">
        <v>30144001</v>
      </c>
      <c r="G18" s="25">
        <f>E18+F18</f>
        <v>55898211</v>
      </c>
      <c r="H18" s="14">
        <v>8211806</v>
      </c>
      <c r="I18" s="14">
        <v>20000000</v>
      </c>
      <c r="J18" s="25">
        <f>H18+I18</f>
        <v>28211806</v>
      </c>
    </row>
    <row r="19" spans="1:10" x14ac:dyDescent="0.2">
      <c r="A19" s="63" t="s">
        <v>44</v>
      </c>
      <c r="B19" s="12">
        <v>2350000</v>
      </c>
      <c r="C19" s="12">
        <v>0</v>
      </c>
      <c r="D19" s="18">
        <f>B19+C19</f>
        <v>2350000</v>
      </c>
      <c r="E19" s="12">
        <v>4350000</v>
      </c>
      <c r="F19" s="12">
        <v>0</v>
      </c>
      <c r="G19" s="18">
        <f>E19+F19</f>
        <v>4350000</v>
      </c>
      <c r="H19" s="12">
        <v>0</v>
      </c>
      <c r="I19" s="12">
        <v>0</v>
      </c>
      <c r="J19" s="18">
        <f>H19+I19</f>
        <v>0</v>
      </c>
    </row>
    <row r="20" spans="1:10" ht="15" x14ac:dyDescent="0.25">
      <c r="A20" s="65" t="s">
        <v>5</v>
      </c>
      <c r="B20" s="15">
        <f t="shared" ref="B20:J20" si="4">SUM(B16:B19)</f>
        <v>1476743410</v>
      </c>
      <c r="C20" s="15">
        <f t="shared" si="4"/>
        <v>177627219</v>
      </c>
      <c r="D20" s="19">
        <f t="shared" si="4"/>
        <v>1654370629</v>
      </c>
      <c r="E20" s="15">
        <f t="shared" si="4"/>
        <v>1565629837</v>
      </c>
      <c r="F20" s="15">
        <f t="shared" si="4"/>
        <v>102015178</v>
      </c>
      <c r="G20" s="19">
        <f t="shared" si="4"/>
        <v>1667645015</v>
      </c>
      <c r="H20" s="15">
        <f t="shared" si="4"/>
        <v>1596103707</v>
      </c>
      <c r="I20" s="15">
        <f t="shared" si="4"/>
        <v>112728789</v>
      </c>
      <c r="J20" s="19">
        <f t="shared" si="4"/>
        <v>1708832496</v>
      </c>
    </row>
    <row r="21" spans="1:10" x14ac:dyDescent="0.2">
      <c r="A21" s="61" t="s">
        <v>48</v>
      </c>
      <c r="B21" s="11"/>
      <c r="C21" s="11"/>
      <c r="D21" s="11"/>
      <c r="E21" s="11"/>
    </row>
    <row r="22" spans="1:10" x14ac:dyDescent="0.2">
      <c r="A22" s="61"/>
      <c r="B22" s="11"/>
      <c r="C22" s="11"/>
      <c r="D22" s="11"/>
      <c r="E22" s="11"/>
    </row>
    <row r="23" spans="1:10" x14ac:dyDescent="0.2">
      <c r="B23" s="11"/>
      <c r="C23" s="11"/>
      <c r="D23" s="11"/>
      <c r="E23" s="11"/>
    </row>
  </sheetData>
  <mergeCells count="8">
    <mergeCell ref="E14:G14"/>
    <mergeCell ref="H14:J14"/>
    <mergeCell ref="A14:A15"/>
    <mergeCell ref="A5:A6"/>
    <mergeCell ref="B5:D5"/>
    <mergeCell ref="E5:G5"/>
    <mergeCell ref="H5:J5"/>
    <mergeCell ref="B14:D14"/>
  </mergeCells>
  <pageMargins left="0.511811024" right="0.511811024" top="0.78740157499999996" bottom="0.78740157499999996" header="0.31496062000000002" footer="0.31496062000000002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1.1 - DOR - EXECUÇÃO FUB</vt:lpstr>
      <vt:lpstr>1.1 - DOR - EXECUÇÃO FUB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Olavo Nery Coimbra Benevello Filho</dc:creator>
  <cp:lastModifiedBy>Olavo Nery Coimbra Benevello Filho</cp:lastModifiedBy>
  <cp:lastPrinted>2017-12-14T10:12:18Z</cp:lastPrinted>
  <dcterms:created xsi:type="dcterms:W3CDTF">2017-12-15T12:45:39Z</dcterms:created>
  <dcterms:modified xsi:type="dcterms:W3CDTF">2017-12-15T12:46:04Z</dcterms:modified>
</cp:coreProperties>
</file>